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6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'Sheet1'!$A$1:$K$79</definedName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<sst xmlns="http://schemas.openxmlformats.org/spreadsheetml/2006/main" count="83" uniqueCount="80">
  <si>
    <t>Ordinary Income/Expense</t>
  </si>
  <si>
    <t>Income</t>
  </si>
  <si>
    <t>Total Income</t>
  </si>
  <si>
    <t>Gross Profit</t>
  </si>
  <si>
    <t>Expense</t>
  </si>
  <si>
    <t>Total Expense</t>
  </si>
  <si>
    <t>Net Ordinary Income</t>
  </si>
  <si>
    <t>Net Income</t>
  </si>
  <si>
    <t>Celebration of the Horse</t>
  </si>
  <si>
    <t>Music Festival</t>
  </si>
  <si>
    <t>Bluegrass Concert</t>
  </si>
  <si>
    <t>Herrmanns Royal Lipizzaners</t>
  </si>
  <si>
    <t>Grants</t>
  </si>
  <si>
    <t>Major gifts</t>
  </si>
  <si>
    <t>Misc. Donation</t>
  </si>
  <si>
    <t>Board</t>
  </si>
  <si>
    <t>Retirement Fees</t>
  </si>
  <si>
    <t>Annual Appeal</t>
  </si>
  <si>
    <t>Celebration of the Horse Expense</t>
  </si>
  <si>
    <t>Bluegrass Concert Expense</t>
  </si>
  <si>
    <t>Insurance - Business Auto</t>
  </si>
  <si>
    <t>Business Overhead Expense</t>
  </si>
  <si>
    <t>Keyman Life policy</t>
  </si>
  <si>
    <t>Direct Horse Care</t>
  </si>
  <si>
    <t>Barn Equipment</t>
  </si>
  <si>
    <t>Bedding</t>
  </si>
  <si>
    <t>Barn Supplies</t>
  </si>
  <si>
    <t>Feed</t>
  </si>
  <si>
    <t>Veterinarian</t>
  </si>
  <si>
    <t>Farrier</t>
  </si>
  <si>
    <t xml:space="preserve"> Hay</t>
  </si>
  <si>
    <t>Supplements &amp; Medications</t>
  </si>
  <si>
    <t xml:space="preserve"> Burial</t>
  </si>
  <si>
    <t>Volunteer relations</t>
  </si>
  <si>
    <t>Contract Labor</t>
  </si>
  <si>
    <t xml:space="preserve"> Occupency &amp; Utilities</t>
  </si>
  <si>
    <t>Rent</t>
  </si>
  <si>
    <t>Building Repair &amp; Maint.</t>
  </si>
  <si>
    <t>Electricity</t>
  </si>
  <si>
    <t>Port-o-let</t>
  </si>
  <si>
    <t>Trash Removal</t>
  </si>
  <si>
    <t>Telephone</t>
  </si>
  <si>
    <t>Heating Oil</t>
  </si>
  <si>
    <t>Occupency &amp; Utilities</t>
  </si>
  <si>
    <t>Fund Raising Events &amp; Marketing</t>
  </si>
  <si>
    <t>Marketing &amp; Promotional</t>
  </si>
  <si>
    <t>Advertising</t>
  </si>
  <si>
    <t>Music Festival Expenses</t>
  </si>
  <si>
    <t>Annual Appeal Expense</t>
  </si>
  <si>
    <t>May Mailing expense</t>
  </si>
  <si>
    <t>Grant Writing Expense</t>
  </si>
  <si>
    <t>Herrmann's Lipazzaners Show</t>
  </si>
  <si>
    <t>CC Merchant Charges on donation</t>
  </si>
  <si>
    <t>Administration &amp; Management</t>
  </si>
  <si>
    <t>Postage</t>
  </si>
  <si>
    <t>Office Supplies</t>
  </si>
  <si>
    <t xml:space="preserve"> Bank service charge</t>
  </si>
  <si>
    <t>Total Administration &amp; Management</t>
  </si>
  <si>
    <t>Farm Equipment</t>
  </si>
  <si>
    <t>Tractor Fuel &amp; Maint.</t>
  </si>
  <si>
    <t>Farm Truck</t>
  </si>
  <si>
    <t>Equipment</t>
  </si>
  <si>
    <t>Equipment Repair</t>
  </si>
  <si>
    <t>Scag repair, maint. &amp; fuel</t>
  </si>
  <si>
    <t>Scag Mower Payment</t>
  </si>
  <si>
    <t>Insurance - Worker's Comp</t>
  </si>
  <si>
    <t>Payroll Expenses</t>
  </si>
  <si>
    <t>Fire Alarm Monitoring</t>
  </si>
  <si>
    <t>Bridge Loan Payment</t>
  </si>
  <si>
    <t xml:space="preserve">         Electric Wiring -  shed rows </t>
  </si>
  <si>
    <t xml:space="preserve">         Fire Wall b/t Tractor shed &amp; Barn</t>
  </si>
  <si>
    <t xml:space="preserve">         Replace/Repair Wood Fences</t>
  </si>
  <si>
    <t xml:space="preserve">         Misc. Property improvements</t>
  </si>
  <si>
    <t>Fly &amp; Pest Control</t>
  </si>
  <si>
    <t>Insurance - Liability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</si>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</sst>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" sqref="K1"/>
    </sheetView>
  </sheetViews>
  <sheetFormatPr defaultColWidth="9.140625" defaultRowHeight="12.75"/>
  <cols>
    <col min="1" max="5" width="3.00390625" style="10" customWidth="1"/>
    <col min="6" max="6" width="34.28125" style="10" customWidth="1"/>
    <col min="7" max="11" width="17.57421875" style="11" customWidth="1"/>
  </cols>
  <sheetData>
    <row r="1" spans="1:11" s="9" customFormat="1" ht="13.5" thickBot="1">
      <c r="A1" s="7"/>
      <c r="B1" s="7"/>
      <c r="C1" s="7"/>
      <c r="D1" s="7"/>
      <c r="E1" s="7"/>
      <c r="F1" s="7"/>
      <c r="G1" s="8" t="s">
        <v>75</v>
      </c>
      <c r="H1" s="8" t="s">
        <v>76</v>
      </c>
      <c r="I1" s="8" t="s">
        <v>77</v>
      </c>
      <c r="J1" s="8" t="s">
        <v>78</v>
      </c>
      <c r="K1" s="8" t="s">
        <v>79</v>
      </c>
    </row>
    <row r="2" spans="1:11" ht="13.5" thickTop="1">
      <c r="A2" s="1"/>
      <c r="B2" s="1" t="s">
        <v>0</v>
      </c>
      <c r="C2" s="1"/>
      <c r="D2" s="1"/>
      <c r="E2" s="1"/>
      <c r="F2" s="1"/>
      <c r="G2" s="2"/>
      <c r="H2" s="2"/>
      <c r="I2" s="2"/>
      <c r="J2" s="2"/>
      <c r="K2" s="2"/>
    </row>
    <row r="3" spans="1:11" ht="12.75">
      <c r="A3" s="1"/>
      <c r="B3" s="1"/>
      <c r="C3" s="1"/>
      <c r="D3" s="1" t="s">
        <v>1</v>
      </c>
      <c r="E3" s="1"/>
      <c r="F3" s="1"/>
      <c r="G3" s="2"/>
      <c r="H3" s="2"/>
      <c r="I3" s="2"/>
      <c r="J3" s="2"/>
      <c r="K3" s="2"/>
    </row>
    <row r="4" spans="1:11" ht="12.75">
      <c r="A4" s="1"/>
      <c r="B4" s="1"/>
      <c r="C4" s="1"/>
      <c r="D4" s="1"/>
      <c r="E4" s="1" t="s">
        <v>17</v>
      </c>
      <c r="F4" s="1"/>
      <c r="G4" s="2">
        <v>27000</v>
      </c>
      <c r="H4" s="2">
        <v>30000</v>
      </c>
      <c r="I4" s="2">
        <v>30000</v>
      </c>
      <c r="J4" s="2">
        <v>30000</v>
      </c>
      <c r="K4" s="2">
        <v>30000</v>
      </c>
    </row>
    <row r="5" spans="1:11" ht="12.75">
      <c r="A5" s="1"/>
      <c r="B5" s="1"/>
      <c r="C5" s="1"/>
      <c r="D5" s="1"/>
      <c r="E5" s="1" t="s">
        <v>16</v>
      </c>
      <c r="F5" s="1"/>
      <c r="G5" s="2">
        <v>24000</v>
      </c>
      <c r="H5" s="2">
        <v>24000</v>
      </c>
      <c r="I5" s="2">
        <v>18000</v>
      </c>
      <c r="J5" s="2">
        <v>24000</v>
      </c>
      <c r="K5" s="2">
        <v>18000</v>
      </c>
    </row>
    <row r="6" spans="1:11" ht="12.75">
      <c r="A6" s="1"/>
      <c r="B6" s="1"/>
      <c r="C6" s="1"/>
      <c r="D6" s="1"/>
      <c r="E6" s="1" t="s">
        <v>15</v>
      </c>
      <c r="F6" s="1"/>
      <c r="G6" s="2">
        <v>3900</v>
      </c>
      <c r="H6" s="2">
        <v>5400</v>
      </c>
      <c r="I6" s="2">
        <v>5400</v>
      </c>
      <c r="J6" s="2">
        <v>5400</v>
      </c>
      <c r="K6" s="2">
        <v>5400</v>
      </c>
    </row>
    <row r="7" spans="1:11" ht="12.75">
      <c r="A7" s="1"/>
      <c r="B7" s="1"/>
      <c r="C7" s="1"/>
      <c r="D7" s="1"/>
      <c r="E7" s="1" t="s">
        <v>14</v>
      </c>
      <c r="F7" s="1"/>
      <c r="G7" s="2">
        <v>11000</v>
      </c>
      <c r="H7" s="2">
        <v>11000</v>
      </c>
      <c r="I7" s="2">
        <v>11000</v>
      </c>
      <c r="J7" s="2">
        <v>11000</v>
      </c>
      <c r="K7" s="2">
        <v>11000</v>
      </c>
    </row>
    <row r="8" spans="1:11" ht="12.75">
      <c r="A8" s="1"/>
      <c r="B8" s="1"/>
      <c r="C8" s="1"/>
      <c r="D8" s="1"/>
      <c r="E8" s="1" t="s">
        <v>13</v>
      </c>
      <c r="F8" s="1"/>
      <c r="G8" s="2">
        <v>17000</v>
      </c>
      <c r="H8" s="2">
        <v>17000</v>
      </c>
      <c r="I8" s="2">
        <v>17000</v>
      </c>
      <c r="J8" s="2">
        <v>17000</v>
      </c>
      <c r="K8" s="2">
        <v>17000</v>
      </c>
    </row>
    <row r="9" spans="1:11" ht="12.75">
      <c r="A9" s="1"/>
      <c r="B9" s="1"/>
      <c r="C9" s="1"/>
      <c r="D9" s="1"/>
      <c r="E9" s="1" t="s">
        <v>12</v>
      </c>
      <c r="F9" s="1"/>
      <c r="G9" s="2">
        <v>17500</v>
      </c>
      <c r="H9" s="2">
        <v>17500</v>
      </c>
      <c r="I9" s="2">
        <v>20000</v>
      </c>
      <c r="J9" s="2">
        <v>20000</v>
      </c>
      <c r="K9" s="2">
        <v>20000</v>
      </c>
    </row>
    <row r="10" spans="1:11" ht="12.75">
      <c r="A10" s="1"/>
      <c r="B10" s="1"/>
      <c r="C10" s="1"/>
      <c r="D10" s="1"/>
      <c r="E10" s="1" t="s">
        <v>9</v>
      </c>
      <c r="F10" s="1"/>
      <c r="G10" s="2">
        <v>36000</v>
      </c>
      <c r="H10" s="2">
        <v>37000</v>
      </c>
      <c r="I10" s="2">
        <v>38000</v>
      </c>
      <c r="J10" s="2">
        <v>40000</v>
      </c>
      <c r="K10" s="2">
        <v>40000</v>
      </c>
    </row>
    <row r="11" spans="1:11" ht="12.75">
      <c r="A11" s="1"/>
      <c r="B11" s="1"/>
      <c r="C11" s="1"/>
      <c r="D11" s="1"/>
      <c r="E11" s="1" t="s">
        <v>11</v>
      </c>
      <c r="F11" s="1"/>
      <c r="G11" s="2">
        <v>0</v>
      </c>
      <c r="H11" s="2">
        <v>14000</v>
      </c>
      <c r="I11" s="2">
        <v>0</v>
      </c>
      <c r="J11" s="2">
        <v>14000</v>
      </c>
      <c r="K11" s="2">
        <v>0</v>
      </c>
    </row>
    <row r="12" spans="1:11" ht="12.75">
      <c r="A12" s="1"/>
      <c r="B12" s="1"/>
      <c r="C12" s="1"/>
      <c r="D12" s="1"/>
      <c r="E12" s="1" t="s">
        <v>8</v>
      </c>
      <c r="F12" s="1"/>
      <c r="G12" s="2">
        <v>10000</v>
      </c>
      <c r="H12" s="2">
        <v>0</v>
      </c>
      <c r="I12" s="2">
        <v>12000</v>
      </c>
      <c r="J12" s="2">
        <v>0</v>
      </c>
      <c r="K12" s="2">
        <v>12000</v>
      </c>
    </row>
    <row r="13" spans="1:11" ht="13.5" thickBot="1">
      <c r="A13" s="1"/>
      <c r="B13" s="1"/>
      <c r="C13" s="1"/>
      <c r="D13" s="1"/>
      <c r="E13" s="1" t="s">
        <v>10</v>
      </c>
      <c r="F13" s="1"/>
      <c r="G13" s="12">
        <v>8000</v>
      </c>
      <c r="H13" s="12">
        <v>8000</v>
      </c>
      <c r="I13" s="12">
        <v>8000</v>
      </c>
      <c r="J13" s="12">
        <v>8000</v>
      </c>
      <c r="K13" s="12">
        <v>8000</v>
      </c>
    </row>
    <row r="14" spans="1:11" ht="12.75">
      <c r="A14" s="1"/>
      <c r="B14" s="1"/>
      <c r="C14" s="1"/>
      <c r="D14" s="1" t="s">
        <v>2</v>
      </c>
      <c r="E14" s="1"/>
      <c r="F14" s="1"/>
      <c r="G14" s="13">
        <f>ROUND(SUM(G3:G13),5)</f>
        <v>154400</v>
      </c>
      <c r="H14" s="13">
        <f>ROUND(SUM(H3:H13),5)</f>
        <v>163900</v>
      </c>
      <c r="I14" s="13">
        <f>ROUND(SUM(I3:I13),5)</f>
        <v>159400</v>
      </c>
      <c r="J14" s="13">
        <f>ROUND(SUM(J3:J13),5)</f>
        <v>169400</v>
      </c>
      <c r="K14" s="13">
        <f>ROUND(SUM(K3:K13),5)</f>
        <v>161400</v>
      </c>
    </row>
    <row r="15" spans="1:11" ht="25.5" customHeight="1">
      <c r="A15" s="1"/>
      <c r="B15" s="1"/>
      <c r="C15" s="1" t="s">
        <v>3</v>
      </c>
      <c r="D15" s="1"/>
      <c r="E15" s="1"/>
      <c r="F15" s="1"/>
      <c r="G15" s="2">
        <f>G14</f>
        <v>154400</v>
      </c>
      <c r="H15" s="2">
        <f>H14</f>
        <v>163900</v>
      </c>
      <c r="I15" s="2">
        <f>I14</f>
        <v>159400</v>
      </c>
      <c r="J15" s="2">
        <f>J14</f>
        <v>169400</v>
      </c>
      <c r="K15" s="2">
        <f>K14</f>
        <v>161400</v>
      </c>
    </row>
    <row r="16" spans="1:11" ht="25.5" customHeight="1">
      <c r="A16" s="1"/>
      <c r="B16" s="1"/>
      <c r="C16" s="1"/>
      <c r="D16" s="1" t="s">
        <v>4</v>
      </c>
      <c r="E16" s="1"/>
      <c r="F16" s="1"/>
      <c r="G16" s="2"/>
      <c r="H16" s="2"/>
      <c r="I16" s="2"/>
      <c r="J16" s="2"/>
      <c r="K16" s="2"/>
    </row>
    <row r="17" spans="1:11" ht="12.75">
      <c r="A17" s="1"/>
      <c r="B17" s="1"/>
      <c r="C17" s="1"/>
      <c r="D17" s="1"/>
      <c r="E17" s="1" t="s">
        <v>23</v>
      </c>
      <c r="F17" s="1"/>
      <c r="G17" s="2"/>
      <c r="H17" s="2"/>
      <c r="I17" s="2"/>
      <c r="J17" s="2"/>
      <c r="K17" s="2"/>
    </row>
    <row r="18" spans="1:11" ht="12.75">
      <c r="A18" s="1"/>
      <c r="B18" s="1"/>
      <c r="C18" s="1"/>
      <c r="D18" s="1"/>
      <c r="E18" s="1"/>
      <c r="F18" s="1" t="s">
        <v>24</v>
      </c>
      <c r="G18" s="2">
        <v>400</v>
      </c>
      <c r="H18" s="2">
        <v>400</v>
      </c>
      <c r="I18" s="2">
        <f>(H18*0.03)+H18</f>
        <v>412</v>
      </c>
      <c r="J18" s="2">
        <f>(I18*0.03)+I18</f>
        <v>424.36</v>
      </c>
      <c r="K18" s="2">
        <f>(J18*0.03)+J18</f>
        <v>437.0908</v>
      </c>
    </row>
    <row r="19" spans="1:11" ht="12.75">
      <c r="A19" s="1"/>
      <c r="B19" s="1"/>
      <c r="C19" s="1"/>
      <c r="D19" s="1"/>
      <c r="E19" s="1"/>
      <c r="F19" s="1" t="s">
        <v>25</v>
      </c>
      <c r="G19" s="2">
        <v>3000</v>
      </c>
      <c r="H19" s="2">
        <v>3000</v>
      </c>
      <c r="I19" s="2">
        <f aca="true" t="shared" si="0" ref="I19:K29">(H19*0.03)+H19</f>
        <v>3090</v>
      </c>
      <c r="J19" s="2">
        <f t="shared" si="0"/>
        <v>3182.7</v>
      </c>
      <c r="K19" s="2">
        <f t="shared" si="0"/>
        <v>3278.1809999999996</v>
      </c>
    </row>
    <row r="20" spans="1:11" ht="12.75">
      <c r="A20" s="1"/>
      <c r="B20" s="1"/>
      <c r="C20" s="1"/>
      <c r="D20" s="1"/>
      <c r="E20" s="1"/>
      <c r="F20" s="1" t="s">
        <v>26</v>
      </c>
      <c r="G20" s="2">
        <v>1100</v>
      </c>
      <c r="H20" s="2">
        <v>1100</v>
      </c>
      <c r="I20" s="2">
        <f t="shared" si="0"/>
        <v>1133</v>
      </c>
      <c r="J20" s="2">
        <f t="shared" si="0"/>
        <v>1166.99</v>
      </c>
      <c r="K20" s="2">
        <f t="shared" si="0"/>
        <v>1201.9997</v>
      </c>
    </row>
    <row r="21" spans="1:11" ht="12.75">
      <c r="A21" s="1"/>
      <c r="B21" s="1"/>
      <c r="C21" s="1"/>
      <c r="D21" s="1"/>
      <c r="E21" s="1"/>
      <c r="F21" s="1" t="s">
        <v>27</v>
      </c>
      <c r="G21" s="2">
        <v>22000</v>
      </c>
      <c r="H21" s="2">
        <v>22000</v>
      </c>
      <c r="I21" s="2">
        <f t="shared" si="0"/>
        <v>22660</v>
      </c>
      <c r="J21" s="2">
        <f t="shared" si="0"/>
        <v>23339.8</v>
      </c>
      <c r="K21" s="2">
        <f t="shared" si="0"/>
        <v>24039.994</v>
      </c>
    </row>
    <row r="22" spans="1:11" ht="12.75">
      <c r="A22" s="1"/>
      <c r="B22" s="1"/>
      <c r="C22" s="1"/>
      <c r="D22" s="1"/>
      <c r="E22" s="1"/>
      <c r="F22" s="1" t="s">
        <v>28</v>
      </c>
      <c r="G22" s="2">
        <v>5000</v>
      </c>
      <c r="H22" s="2">
        <v>5000</v>
      </c>
      <c r="I22" s="2">
        <f t="shared" si="0"/>
        <v>5150</v>
      </c>
      <c r="J22" s="2">
        <f t="shared" si="0"/>
        <v>5304.5</v>
      </c>
      <c r="K22" s="2">
        <f t="shared" si="0"/>
        <v>5463.635</v>
      </c>
    </row>
    <row r="23" spans="1:11" ht="12.75">
      <c r="A23" s="1"/>
      <c r="B23" s="1"/>
      <c r="C23" s="1"/>
      <c r="D23" s="1"/>
      <c r="E23" s="1"/>
      <c r="F23" s="1" t="s">
        <v>29</v>
      </c>
      <c r="G23" s="2">
        <v>6000</v>
      </c>
      <c r="H23" s="2">
        <v>6000</v>
      </c>
      <c r="I23" s="2">
        <f t="shared" si="0"/>
        <v>6180</v>
      </c>
      <c r="J23" s="2">
        <f t="shared" si="0"/>
        <v>6365.4</v>
      </c>
      <c r="K23" s="2">
        <f t="shared" si="0"/>
        <v>6556.361999999999</v>
      </c>
    </row>
    <row r="24" spans="1:11" ht="12.75">
      <c r="A24" s="1"/>
      <c r="B24" s="1"/>
      <c r="C24" s="1"/>
      <c r="D24" s="1"/>
      <c r="E24" s="1"/>
      <c r="F24" s="1" t="s">
        <v>30</v>
      </c>
      <c r="G24" s="2">
        <v>8600</v>
      </c>
      <c r="H24" s="2">
        <v>8600</v>
      </c>
      <c r="I24" s="2">
        <f t="shared" si="0"/>
        <v>8858</v>
      </c>
      <c r="J24" s="2">
        <f t="shared" si="0"/>
        <v>9123.74</v>
      </c>
      <c r="K24" s="2">
        <f t="shared" si="0"/>
        <v>9397.4522</v>
      </c>
    </row>
    <row r="25" spans="1:11" ht="12.75">
      <c r="A25" s="1"/>
      <c r="B25" s="1"/>
      <c r="C25" s="1"/>
      <c r="D25" s="1"/>
      <c r="E25" s="1"/>
      <c r="F25" s="1" t="s">
        <v>31</v>
      </c>
      <c r="G25" s="2">
        <v>1500</v>
      </c>
      <c r="H25" s="2">
        <v>1500</v>
      </c>
      <c r="I25" s="2">
        <f t="shared" si="0"/>
        <v>1545</v>
      </c>
      <c r="J25" s="2">
        <f t="shared" si="0"/>
        <v>1591.35</v>
      </c>
      <c r="K25" s="2">
        <f t="shared" si="0"/>
        <v>1639.0904999999998</v>
      </c>
    </row>
    <row r="26" spans="1:11" ht="12.75">
      <c r="A26" s="1"/>
      <c r="B26" s="1"/>
      <c r="C26" s="1"/>
      <c r="D26" s="1"/>
      <c r="E26" s="1"/>
      <c r="F26" s="1" t="s">
        <v>73</v>
      </c>
      <c r="G26" s="2">
        <v>750</v>
      </c>
      <c r="H26" s="2">
        <v>750</v>
      </c>
      <c r="I26" s="2">
        <f t="shared" si="0"/>
        <v>772.5</v>
      </c>
      <c r="J26" s="2">
        <f t="shared" si="0"/>
        <v>795.675</v>
      </c>
      <c r="K26" s="2">
        <f t="shared" si="0"/>
        <v>819.5452499999999</v>
      </c>
    </row>
    <row r="27" spans="1:11" ht="12.75">
      <c r="A27" s="1"/>
      <c r="B27" s="1"/>
      <c r="C27" s="1"/>
      <c r="D27" s="1"/>
      <c r="E27" s="1"/>
      <c r="F27" s="1" t="s">
        <v>32</v>
      </c>
      <c r="G27" s="2">
        <v>750</v>
      </c>
      <c r="H27" s="2">
        <v>750</v>
      </c>
      <c r="I27" s="2">
        <v>775</v>
      </c>
      <c r="J27" s="2">
        <v>775</v>
      </c>
      <c r="K27" s="2">
        <v>800</v>
      </c>
    </row>
    <row r="28" spans="1:11" ht="12.75">
      <c r="A28" s="1"/>
      <c r="B28" s="1"/>
      <c r="C28" s="1"/>
      <c r="D28" s="1"/>
      <c r="E28" s="1"/>
      <c r="F28" s="1" t="s">
        <v>33</v>
      </c>
      <c r="G28" s="2">
        <v>2000</v>
      </c>
      <c r="H28" s="2">
        <v>2000</v>
      </c>
      <c r="I28" s="2">
        <f t="shared" si="0"/>
        <v>2060</v>
      </c>
      <c r="J28" s="2">
        <f t="shared" si="0"/>
        <v>2121.8</v>
      </c>
      <c r="K28" s="2">
        <f t="shared" si="0"/>
        <v>2185.454</v>
      </c>
    </row>
    <row r="29" spans="1:11" ht="13.5" thickBot="1">
      <c r="A29" s="1"/>
      <c r="B29" s="1"/>
      <c r="C29" s="1"/>
      <c r="D29" s="1"/>
      <c r="E29" s="1"/>
      <c r="F29" s="1" t="s">
        <v>34</v>
      </c>
      <c r="G29" s="3">
        <v>1300</v>
      </c>
      <c r="H29" s="3">
        <v>1300</v>
      </c>
      <c r="I29" s="3">
        <f t="shared" si="0"/>
        <v>1339</v>
      </c>
      <c r="J29" s="3">
        <f t="shared" si="0"/>
        <v>1379.17</v>
      </c>
      <c r="K29" s="3">
        <f t="shared" si="0"/>
        <v>1420.5451</v>
      </c>
    </row>
    <row r="30" spans="1:11" ht="12.75">
      <c r="A30" s="1"/>
      <c r="B30" s="1"/>
      <c r="C30" s="1"/>
      <c r="D30" s="1"/>
      <c r="E30" s="1" t="s">
        <v>23</v>
      </c>
      <c r="F30" s="1"/>
      <c r="G30" s="2">
        <f>ROUND(SUM(G17:G29),5)</f>
        <v>52400</v>
      </c>
      <c r="H30" s="2">
        <f>ROUND(SUM(H17:H29),5)</f>
        <v>52400</v>
      </c>
      <c r="I30" s="2">
        <f>ROUND(SUM(I17:I29),5)</f>
        <v>53974.5</v>
      </c>
      <c r="J30" s="2">
        <f>ROUND(SUM(J17:J29),5)</f>
        <v>55570.485</v>
      </c>
      <c r="K30" s="2">
        <f>ROUND(SUM(K17:K29),5)</f>
        <v>57239.34955</v>
      </c>
    </row>
    <row r="31" spans="1:11" ht="25.5" customHeight="1">
      <c r="A31" s="1"/>
      <c r="B31" s="1"/>
      <c r="C31" s="1"/>
      <c r="D31" s="1"/>
      <c r="E31" s="1" t="s">
        <v>35</v>
      </c>
      <c r="F31" s="1"/>
      <c r="G31" s="2"/>
      <c r="H31" s="2"/>
      <c r="I31" s="2"/>
      <c r="J31" s="2"/>
      <c r="K31" s="2"/>
    </row>
    <row r="32" spans="1:11" ht="12.75">
      <c r="A32" s="1"/>
      <c r="B32" s="1"/>
      <c r="C32" s="1"/>
      <c r="D32" s="1"/>
      <c r="E32" s="1"/>
      <c r="F32" s="1" t="s">
        <v>36</v>
      </c>
      <c r="G32" s="2">
        <v>22140</v>
      </c>
      <c r="H32" s="2">
        <f>(G32*0.02)+G32</f>
        <v>22582.8</v>
      </c>
      <c r="I32" s="2">
        <f>(H32*0.02)+H32</f>
        <v>23034.456</v>
      </c>
      <c r="J32" s="2">
        <f>(I32*0.02)+I32</f>
        <v>23495.145119999997</v>
      </c>
      <c r="K32" s="2">
        <f>(J32*0.02)+J32</f>
        <v>23965.0480224</v>
      </c>
    </row>
    <row r="33" spans="1:11" ht="12.75">
      <c r="A33" s="1"/>
      <c r="B33" s="1"/>
      <c r="C33" s="1"/>
      <c r="D33" s="1"/>
      <c r="E33" s="1"/>
      <c r="F33" s="1" t="s">
        <v>37</v>
      </c>
      <c r="G33" s="2">
        <v>3000</v>
      </c>
      <c r="H33" s="2">
        <f>(G33*0.03)+G33</f>
        <v>3090</v>
      </c>
      <c r="I33" s="2">
        <f>(H33*0.03)+H33</f>
        <v>3182.7</v>
      </c>
      <c r="J33" s="2">
        <f>(I33*0.03)+I33</f>
        <v>3278.1809999999996</v>
      </c>
      <c r="K33" s="2">
        <f>(J33*0.03)+J33</f>
        <v>3376.5264299999994</v>
      </c>
    </row>
    <row r="34" spans="1:11" ht="12.75">
      <c r="A34" s="1"/>
      <c r="B34" s="1"/>
      <c r="C34" s="1"/>
      <c r="D34" s="1"/>
      <c r="E34" s="1"/>
      <c r="F34" s="1" t="s">
        <v>69</v>
      </c>
      <c r="G34" s="2">
        <v>2300</v>
      </c>
      <c r="H34" s="2"/>
      <c r="I34" s="2"/>
      <c r="J34" s="2"/>
      <c r="K34" s="2"/>
    </row>
    <row r="35" spans="1:11" ht="12.75">
      <c r="A35" s="1"/>
      <c r="B35" s="1"/>
      <c r="C35" s="1"/>
      <c r="D35" s="1"/>
      <c r="E35" s="1"/>
      <c r="F35" s="1" t="s">
        <v>70</v>
      </c>
      <c r="G35" s="2"/>
      <c r="H35" s="2">
        <v>6000</v>
      </c>
      <c r="I35" s="2"/>
      <c r="J35" s="2"/>
      <c r="K35" s="2"/>
    </row>
    <row r="36" spans="1:11" ht="12.75">
      <c r="A36" s="1"/>
      <c r="B36" s="1"/>
      <c r="C36" s="1"/>
      <c r="D36" s="1"/>
      <c r="E36" s="1"/>
      <c r="F36" s="1" t="s">
        <v>71</v>
      </c>
      <c r="G36" s="2">
        <v>1000</v>
      </c>
      <c r="H36" s="2">
        <v>1000</v>
      </c>
      <c r="I36" s="2">
        <v>1000</v>
      </c>
      <c r="J36" s="2">
        <v>1000</v>
      </c>
      <c r="K36" s="2">
        <v>1000</v>
      </c>
    </row>
    <row r="37" spans="1:11" ht="12.75">
      <c r="A37" s="1"/>
      <c r="B37" s="1"/>
      <c r="C37" s="1"/>
      <c r="D37" s="1"/>
      <c r="E37" s="1"/>
      <c r="F37" s="1" t="s">
        <v>72</v>
      </c>
      <c r="G37" s="2"/>
      <c r="H37" s="2"/>
      <c r="I37" s="2">
        <v>1000</v>
      </c>
      <c r="J37" s="2">
        <v>4000</v>
      </c>
      <c r="K37" s="2"/>
    </row>
    <row r="38" spans="1:11" ht="12.75">
      <c r="A38" s="1"/>
      <c r="B38" s="1"/>
      <c r="C38" s="1"/>
      <c r="D38" s="1"/>
      <c r="E38" s="1"/>
      <c r="F38" s="1" t="s">
        <v>38</v>
      </c>
      <c r="G38" s="2">
        <v>384</v>
      </c>
      <c r="H38" s="2">
        <f aca="true" t="shared" si="1" ref="H38:K43">(G38*0.03)+G38</f>
        <v>395.52</v>
      </c>
      <c r="I38" s="2">
        <f t="shared" si="1"/>
        <v>407.38559999999995</v>
      </c>
      <c r="J38" s="2">
        <f t="shared" si="1"/>
        <v>419.60716799999994</v>
      </c>
      <c r="K38" s="2">
        <f t="shared" si="1"/>
        <v>432.19538303999997</v>
      </c>
    </row>
    <row r="39" spans="1:11" ht="12.75">
      <c r="A39" s="1"/>
      <c r="B39" s="1"/>
      <c r="C39" s="1"/>
      <c r="D39" s="1"/>
      <c r="E39" s="1"/>
      <c r="F39" s="1" t="s">
        <v>67</v>
      </c>
      <c r="G39" s="2">
        <v>360</v>
      </c>
      <c r="H39" s="2">
        <f t="shared" si="1"/>
        <v>370.8</v>
      </c>
      <c r="I39" s="2">
        <f t="shared" si="1"/>
        <v>381.92400000000004</v>
      </c>
      <c r="J39" s="2">
        <f t="shared" si="1"/>
        <v>393.38172000000003</v>
      </c>
      <c r="K39" s="2">
        <f t="shared" si="1"/>
        <v>405.18317160000004</v>
      </c>
    </row>
    <row r="40" spans="1:11" ht="12.75">
      <c r="A40" s="1"/>
      <c r="B40" s="1"/>
      <c r="C40" s="1"/>
      <c r="D40" s="1"/>
      <c r="E40" s="1"/>
      <c r="F40" s="1" t="s">
        <v>39</v>
      </c>
      <c r="G40" s="2">
        <v>960</v>
      </c>
      <c r="H40" s="2">
        <f t="shared" si="1"/>
        <v>988.8</v>
      </c>
      <c r="I40" s="2">
        <f t="shared" si="1"/>
        <v>1018.4639999999999</v>
      </c>
      <c r="J40" s="2">
        <f t="shared" si="1"/>
        <v>1049.01792</v>
      </c>
      <c r="K40" s="2">
        <f t="shared" si="1"/>
        <v>1080.4884576</v>
      </c>
    </row>
    <row r="41" spans="1:11" ht="12.75">
      <c r="A41" s="1"/>
      <c r="B41" s="1"/>
      <c r="C41" s="1"/>
      <c r="D41" s="1"/>
      <c r="E41" s="1"/>
      <c r="F41" s="1" t="s">
        <v>40</v>
      </c>
      <c r="G41" s="2">
        <v>338</v>
      </c>
      <c r="H41" s="2">
        <f t="shared" si="1"/>
        <v>348.14</v>
      </c>
      <c r="I41" s="2">
        <f t="shared" si="1"/>
        <v>358.5842</v>
      </c>
      <c r="J41" s="2">
        <f t="shared" si="1"/>
        <v>369.341726</v>
      </c>
      <c r="K41" s="2">
        <f t="shared" si="1"/>
        <v>380.42197778</v>
      </c>
    </row>
    <row r="42" spans="1:11" ht="12.75">
      <c r="A42" s="1"/>
      <c r="B42" s="1"/>
      <c r="C42" s="1"/>
      <c r="D42" s="1"/>
      <c r="E42" s="1"/>
      <c r="F42" s="1" t="s">
        <v>41</v>
      </c>
      <c r="G42" s="2">
        <v>2100</v>
      </c>
      <c r="H42" s="2">
        <f t="shared" si="1"/>
        <v>2163</v>
      </c>
      <c r="I42" s="2">
        <f t="shared" si="1"/>
        <v>2227.89</v>
      </c>
      <c r="J42" s="2">
        <f t="shared" si="1"/>
        <v>2294.7266999999997</v>
      </c>
      <c r="K42" s="2">
        <f t="shared" si="1"/>
        <v>2363.5685009999997</v>
      </c>
    </row>
    <row r="43" spans="1:11" ht="13.5" thickBot="1">
      <c r="A43" s="1"/>
      <c r="B43" s="1"/>
      <c r="C43" s="1"/>
      <c r="D43" s="1"/>
      <c r="E43" s="1"/>
      <c r="F43" s="1" t="s">
        <v>42</v>
      </c>
      <c r="G43" s="3">
        <v>2500</v>
      </c>
      <c r="H43" s="3">
        <f t="shared" si="1"/>
        <v>2575</v>
      </c>
      <c r="I43" s="3">
        <f t="shared" si="1"/>
        <v>2652.25</v>
      </c>
      <c r="J43" s="3">
        <f t="shared" si="1"/>
        <v>2731.8175</v>
      </c>
      <c r="K43" s="3">
        <f t="shared" si="1"/>
        <v>2813.772025</v>
      </c>
    </row>
    <row r="44" spans="1:11" ht="12.75">
      <c r="A44" s="1"/>
      <c r="B44" s="1"/>
      <c r="C44" s="1"/>
      <c r="D44" s="1"/>
      <c r="E44" s="1" t="s">
        <v>43</v>
      </c>
      <c r="F44" s="1"/>
      <c r="G44" s="2">
        <f>ROUND(SUM(G31:G43),5)</f>
        <v>35082</v>
      </c>
      <c r="H44" s="2">
        <f>ROUND(SUM(H31:H43),5)</f>
        <v>39514.06</v>
      </c>
      <c r="I44" s="2">
        <f>ROUND(SUM(I31:I43),5)</f>
        <v>35263.6538</v>
      </c>
      <c r="J44" s="2">
        <f>ROUND(SUM(J31:J43),5)</f>
        <v>39031.21885</v>
      </c>
      <c r="K44" s="2">
        <f>ROUND(SUM(K31:K43),5)</f>
        <v>35817.20397</v>
      </c>
    </row>
    <row r="45" spans="1:11" ht="25.5" customHeight="1">
      <c r="A45" s="1"/>
      <c r="B45" s="1"/>
      <c r="C45" s="1"/>
      <c r="D45" s="1"/>
      <c r="E45" s="1" t="s">
        <v>44</v>
      </c>
      <c r="F45" s="1"/>
      <c r="G45" s="2"/>
      <c r="H45" s="2"/>
      <c r="I45" s="2"/>
      <c r="J45" s="2"/>
      <c r="K45" s="2"/>
    </row>
    <row r="46" spans="1:11" ht="12.75">
      <c r="A46" s="1"/>
      <c r="B46" s="1"/>
      <c r="C46" s="1"/>
      <c r="D46" s="1"/>
      <c r="E46" s="1"/>
      <c r="F46" s="1" t="s">
        <v>45</v>
      </c>
      <c r="G46" s="2">
        <v>120</v>
      </c>
      <c r="H46" s="2">
        <v>120</v>
      </c>
      <c r="I46" s="2">
        <v>120</v>
      </c>
      <c r="J46" s="2">
        <v>120</v>
      </c>
      <c r="K46" s="2">
        <v>120</v>
      </c>
    </row>
    <row r="47" spans="1:11" ht="12.75">
      <c r="A47" s="1"/>
      <c r="B47" s="1"/>
      <c r="C47" s="1"/>
      <c r="D47" s="1"/>
      <c r="E47" s="1"/>
      <c r="F47" s="1" t="s">
        <v>46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>
      <c r="A48" s="1"/>
      <c r="B48" s="1"/>
      <c r="C48" s="1"/>
      <c r="D48" s="1"/>
      <c r="E48" s="1"/>
      <c r="F48" s="1" t="s">
        <v>47</v>
      </c>
      <c r="G48" s="2">
        <v>23000</v>
      </c>
      <c r="H48" s="2">
        <v>23000</v>
      </c>
      <c r="I48" s="2">
        <v>23000</v>
      </c>
      <c r="J48" s="2">
        <v>23000</v>
      </c>
      <c r="K48" s="2">
        <v>23000</v>
      </c>
    </row>
    <row r="49" spans="1:11" ht="12.75">
      <c r="A49" s="1"/>
      <c r="B49" s="1"/>
      <c r="C49" s="1"/>
      <c r="D49" s="1"/>
      <c r="E49" s="1"/>
      <c r="F49" s="1" t="s">
        <v>48</v>
      </c>
      <c r="G49" s="2">
        <v>2200</v>
      </c>
      <c r="H49" s="2">
        <v>2200</v>
      </c>
      <c r="I49" s="2">
        <v>2200</v>
      </c>
      <c r="J49" s="2">
        <v>2200</v>
      </c>
      <c r="K49" s="2">
        <v>2200</v>
      </c>
    </row>
    <row r="50" spans="1:11" ht="12.75">
      <c r="A50" s="1"/>
      <c r="B50" s="1"/>
      <c r="C50" s="1"/>
      <c r="D50" s="1"/>
      <c r="E50" s="1"/>
      <c r="F50" s="1" t="s">
        <v>49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>
      <c r="A51" s="1"/>
      <c r="B51" s="1"/>
      <c r="C51" s="1"/>
      <c r="D51" s="1"/>
      <c r="E51" s="1"/>
      <c r="F51" s="1" t="s">
        <v>50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>
      <c r="A52" s="1"/>
      <c r="B52" s="1"/>
      <c r="C52" s="1"/>
      <c r="D52" s="1"/>
      <c r="E52" s="1"/>
      <c r="F52" s="1" t="s">
        <v>52</v>
      </c>
      <c r="G52" s="2">
        <v>600</v>
      </c>
      <c r="H52" s="2">
        <v>600</v>
      </c>
      <c r="I52" s="2">
        <v>600</v>
      </c>
      <c r="J52" s="2">
        <v>600</v>
      </c>
      <c r="K52" s="2">
        <v>600</v>
      </c>
    </row>
    <row r="53" spans="1:11" ht="12.75">
      <c r="A53" s="1"/>
      <c r="B53" s="1"/>
      <c r="C53" s="1"/>
      <c r="D53" s="1"/>
      <c r="E53" s="1"/>
      <c r="F53" s="1" t="s">
        <v>51</v>
      </c>
      <c r="G53" s="2">
        <v>0</v>
      </c>
      <c r="H53" s="2">
        <v>7000</v>
      </c>
      <c r="I53" s="2">
        <v>0</v>
      </c>
      <c r="J53" s="2">
        <v>7000</v>
      </c>
      <c r="K53" s="2">
        <v>0</v>
      </c>
    </row>
    <row r="54" spans="1:11" ht="12.75">
      <c r="A54" s="1"/>
      <c r="B54" s="1"/>
      <c r="C54" s="1"/>
      <c r="D54" s="1"/>
      <c r="E54" s="1"/>
      <c r="F54" s="1" t="s">
        <v>19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3.5" thickBot="1">
      <c r="A55" s="1"/>
      <c r="B55" s="1"/>
      <c r="C55" s="1"/>
      <c r="D55" s="1"/>
      <c r="E55" s="1"/>
      <c r="F55" s="1" t="s">
        <v>18</v>
      </c>
      <c r="G55" s="3">
        <v>2000</v>
      </c>
      <c r="H55" s="3"/>
      <c r="I55" s="3">
        <v>2000</v>
      </c>
      <c r="J55" s="3"/>
      <c r="K55" s="3">
        <v>2000</v>
      </c>
    </row>
    <row r="56" spans="1:11" ht="12.75">
      <c r="A56" s="1"/>
      <c r="B56" s="1"/>
      <c r="C56" s="1"/>
      <c r="D56" s="1"/>
      <c r="E56" s="1" t="s">
        <v>44</v>
      </c>
      <c r="F56" s="1"/>
      <c r="G56" s="2">
        <f>ROUND(SUM(G45:G55),5)</f>
        <v>27920</v>
      </c>
      <c r="H56" s="2">
        <f>ROUND(SUM(H45:H55),5)</f>
        <v>32920</v>
      </c>
      <c r="I56" s="2">
        <f>ROUND(SUM(I45:I55),5)</f>
        <v>27920</v>
      </c>
      <c r="J56" s="2">
        <f>ROUND(SUM(J45:J55),5)</f>
        <v>32920</v>
      </c>
      <c r="K56" s="2">
        <f>ROUND(SUM(K45:K55),5)</f>
        <v>27920</v>
      </c>
    </row>
    <row r="57" spans="1:11" ht="25.5" customHeight="1">
      <c r="A57" s="1"/>
      <c r="B57" s="1"/>
      <c r="C57" s="1"/>
      <c r="D57" s="1"/>
      <c r="E57" s="1" t="s">
        <v>53</v>
      </c>
      <c r="F57" s="1"/>
      <c r="G57" s="2"/>
      <c r="H57" s="2"/>
      <c r="I57" s="2"/>
      <c r="J57" s="2"/>
      <c r="K57" s="2"/>
    </row>
    <row r="58" spans="1:11" ht="12.75">
      <c r="A58" s="1"/>
      <c r="B58" s="1"/>
      <c r="C58" s="1"/>
      <c r="D58" s="1"/>
      <c r="E58" s="1"/>
      <c r="F58" s="1" t="s">
        <v>54</v>
      </c>
      <c r="G58" s="2">
        <v>150</v>
      </c>
      <c r="H58" s="2">
        <v>150</v>
      </c>
      <c r="I58" s="2">
        <v>150</v>
      </c>
      <c r="J58" s="2">
        <v>150</v>
      </c>
      <c r="K58" s="2">
        <v>150</v>
      </c>
    </row>
    <row r="59" spans="1:11" ht="12.75">
      <c r="A59" s="1"/>
      <c r="B59" s="1"/>
      <c r="C59" s="1"/>
      <c r="D59" s="1"/>
      <c r="E59" s="1"/>
      <c r="F59" s="1" t="s">
        <v>55</v>
      </c>
      <c r="G59" s="2">
        <v>500</v>
      </c>
      <c r="H59" s="2">
        <v>500</v>
      </c>
      <c r="I59" s="2">
        <v>500</v>
      </c>
      <c r="J59" s="2">
        <v>500</v>
      </c>
      <c r="K59" s="2">
        <v>500</v>
      </c>
    </row>
    <row r="60" spans="1:11" ht="13.5" thickBot="1">
      <c r="A60" s="1"/>
      <c r="B60" s="1"/>
      <c r="C60" s="1"/>
      <c r="D60" s="1"/>
      <c r="E60" s="1"/>
      <c r="F60" s="1" t="s">
        <v>56</v>
      </c>
      <c r="G60" s="3">
        <v>120</v>
      </c>
      <c r="H60" s="3">
        <v>120</v>
      </c>
      <c r="I60" s="3">
        <v>120</v>
      </c>
      <c r="J60" s="3">
        <v>120</v>
      </c>
      <c r="K60" s="3">
        <v>120</v>
      </c>
    </row>
    <row r="61" spans="1:11" ht="12.75">
      <c r="A61" s="1"/>
      <c r="B61" s="1"/>
      <c r="C61" s="1"/>
      <c r="D61" s="1"/>
      <c r="E61" s="1" t="s">
        <v>57</v>
      </c>
      <c r="F61" s="1"/>
      <c r="G61" s="2">
        <f>ROUND(SUM(G57:G60),5)</f>
        <v>770</v>
      </c>
      <c r="H61" s="2">
        <f>ROUND(SUM(H57:H60),5)</f>
        <v>770</v>
      </c>
      <c r="I61" s="2">
        <f>ROUND(SUM(I57:I60),5)</f>
        <v>770</v>
      </c>
      <c r="J61" s="2">
        <f>ROUND(SUM(J57:J60),5)</f>
        <v>770</v>
      </c>
      <c r="K61" s="2">
        <f>ROUND(SUM(K57:K60),5)</f>
        <v>770</v>
      </c>
    </row>
    <row r="62" spans="1:11" ht="25.5" customHeight="1">
      <c r="A62" s="1"/>
      <c r="B62" s="1"/>
      <c r="C62" s="1"/>
      <c r="D62" s="1"/>
      <c r="E62" s="1" t="s">
        <v>58</v>
      </c>
      <c r="F62" s="1"/>
      <c r="G62" s="2"/>
      <c r="H62" s="2"/>
      <c r="I62" s="2"/>
      <c r="J62" s="2"/>
      <c r="K62" s="2"/>
    </row>
    <row r="63" spans="1:11" ht="12.75">
      <c r="A63" s="1"/>
      <c r="B63" s="1"/>
      <c r="C63" s="1"/>
      <c r="D63" s="1"/>
      <c r="E63" s="1"/>
      <c r="F63" s="1" t="s">
        <v>59</v>
      </c>
      <c r="G63" s="2">
        <v>500</v>
      </c>
      <c r="H63" s="2">
        <v>1000</v>
      </c>
      <c r="I63" s="2">
        <v>500</v>
      </c>
      <c r="J63" s="2">
        <v>2000</v>
      </c>
      <c r="K63" s="2">
        <v>500</v>
      </c>
    </row>
    <row r="64" spans="1:11" ht="12.75">
      <c r="A64" s="1"/>
      <c r="B64" s="1"/>
      <c r="C64" s="1"/>
      <c r="D64" s="1"/>
      <c r="E64" s="1"/>
      <c r="F64" s="1" t="s">
        <v>60</v>
      </c>
      <c r="G64" s="2">
        <v>700</v>
      </c>
      <c r="H64" s="2">
        <v>700</v>
      </c>
      <c r="I64" s="2">
        <v>700</v>
      </c>
      <c r="J64" s="2">
        <v>700</v>
      </c>
      <c r="K64" s="2">
        <v>700</v>
      </c>
    </row>
    <row r="65" spans="1:11" ht="12.75">
      <c r="A65" s="1"/>
      <c r="B65" s="1"/>
      <c r="C65" s="1"/>
      <c r="D65" s="1"/>
      <c r="E65" s="1"/>
      <c r="F65" s="1" t="s">
        <v>61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2.75">
      <c r="A66" s="1"/>
      <c r="B66" s="1"/>
      <c r="C66" s="1"/>
      <c r="D66" s="1"/>
      <c r="E66" s="1"/>
      <c r="F66" s="1" t="s">
        <v>62</v>
      </c>
      <c r="G66" s="2">
        <v>100</v>
      </c>
      <c r="H66" s="2">
        <v>100</v>
      </c>
      <c r="I66" s="2">
        <v>100</v>
      </c>
      <c r="J66" s="2">
        <v>100</v>
      </c>
      <c r="K66" s="2">
        <v>100</v>
      </c>
    </row>
    <row r="67" spans="1:11" ht="12.75">
      <c r="A67" s="1"/>
      <c r="B67" s="1"/>
      <c r="C67" s="1"/>
      <c r="D67" s="1"/>
      <c r="E67" s="1"/>
      <c r="F67" s="1" t="s">
        <v>64</v>
      </c>
      <c r="G67" s="2">
        <v>2100</v>
      </c>
      <c r="H67" s="2">
        <v>2100</v>
      </c>
      <c r="I67" s="2">
        <v>2100</v>
      </c>
      <c r="J67" s="2">
        <v>525</v>
      </c>
      <c r="K67" s="2"/>
    </row>
    <row r="68" spans="1:11" ht="13.5" thickBot="1">
      <c r="A68" s="1"/>
      <c r="B68" s="1"/>
      <c r="C68" s="1"/>
      <c r="D68" s="1"/>
      <c r="E68" s="1"/>
      <c r="F68" s="1" t="s">
        <v>63</v>
      </c>
      <c r="G68" s="3">
        <v>100</v>
      </c>
      <c r="H68" s="3">
        <v>100</v>
      </c>
      <c r="I68" s="3">
        <v>100</v>
      </c>
      <c r="J68" s="3">
        <v>100</v>
      </c>
      <c r="K68" s="3">
        <v>100</v>
      </c>
    </row>
    <row r="69" spans="1:11" ht="12.75">
      <c r="A69" s="1"/>
      <c r="B69" s="1"/>
      <c r="C69" s="1"/>
      <c r="D69" s="1"/>
      <c r="E69" s="1" t="s">
        <v>58</v>
      </c>
      <c r="F69" s="1"/>
      <c r="G69" s="2">
        <f>ROUND(SUM(G62:G68),5)</f>
        <v>3500</v>
      </c>
      <c r="H69" s="2">
        <f>ROUND(SUM(H62:H68),5)</f>
        <v>4000</v>
      </c>
      <c r="I69" s="2">
        <f>ROUND(SUM(I62:I68),5)</f>
        <v>3500</v>
      </c>
      <c r="J69" s="2">
        <f>ROUND(SUM(J62:J68),5)</f>
        <v>3425</v>
      </c>
      <c r="K69" s="2">
        <f>ROUND(SUM(K62:K68),5)</f>
        <v>1400</v>
      </c>
    </row>
    <row r="70" spans="1:11" ht="25.5" customHeight="1">
      <c r="A70" s="1"/>
      <c r="B70" s="1"/>
      <c r="C70" s="1"/>
      <c r="D70" s="1"/>
      <c r="E70" s="1" t="s">
        <v>74</v>
      </c>
      <c r="F70" s="1"/>
      <c r="G70" s="2">
        <v>2329</v>
      </c>
      <c r="H70" s="2">
        <f>(G70*0.03)+G70</f>
        <v>2398.87</v>
      </c>
      <c r="I70" s="2">
        <f aca="true" t="shared" si="2" ref="I70:K71">(H70*0.03)+H70</f>
        <v>2470.8361</v>
      </c>
      <c r="J70" s="2">
        <f t="shared" si="2"/>
        <v>2544.961183</v>
      </c>
      <c r="K70" s="2">
        <f t="shared" si="2"/>
        <v>2621.31001849</v>
      </c>
    </row>
    <row r="71" spans="1:11" ht="12.75">
      <c r="A71" s="1"/>
      <c r="B71" s="1"/>
      <c r="C71" s="1"/>
      <c r="D71" s="1"/>
      <c r="E71" s="1" t="s">
        <v>65</v>
      </c>
      <c r="F71" s="1"/>
      <c r="G71" s="2">
        <v>1410</v>
      </c>
      <c r="H71" s="2">
        <f>(G71*0.03)+G71</f>
        <v>1452.3</v>
      </c>
      <c r="I71" s="2">
        <f t="shared" si="2"/>
        <v>1495.869</v>
      </c>
      <c r="J71" s="2">
        <f t="shared" si="2"/>
        <v>1540.74507</v>
      </c>
      <c r="K71" s="2">
        <f t="shared" si="2"/>
        <v>1586.9674221</v>
      </c>
    </row>
    <row r="72" spans="1:11" ht="12.75">
      <c r="A72" s="1"/>
      <c r="B72" s="1"/>
      <c r="C72" s="1"/>
      <c r="D72" s="1"/>
      <c r="E72" s="1" t="s">
        <v>21</v>
      </c>
      <c r="F72" s="1"/>
      <c r="G72" s="2">
        <v>1200</v>
      </c>
      <c r="H72" s="2">
        <v>1200</v>
      </c>
      <c r="I72" s="2">
        <v>1800</v>
      </c>
      <c r="J72" s="2">
        <v>1800</v>
      </c>
      <c r="K72" s="2">
        <v>2400</v>
      </c>
    </row>
    <row r="73" spans="1:11" ht="12.75">
      <c r="A73" s="1"/>
      <c r="B73" s="1"/>
      <c r="C73" s="1"/>
      <c r="D73" s="1"/>
      <c r="E73" s="1" t="s">
        <v>22</v>
      </c>
      <c r="F73" s="1"/>
      <c r="G73" s="2">
        <v>900</v>
      </c>
      <c r="H73" s="2">
        <v>900</v>
      </c>
      <c r="I73" s="2">
        <v>900</v>
      </c>
      <c r="J73" s="2">
        <v>900</v>
      </c>
      <c r="K73" s="2">
        <v>900</v>
      </c>
    </row>
    <row r="74" spans="1:11" ht="12.75">
      <c r="A74" s="1"/>
      <c r="B74" s="1"/>
      <c r="C74" s="1"/>
      <c r="D74" s="1"/>
      <c r="E74" s="1" t="s">
        <v>20</v>
      </c>
      <c r="F74" s="1"/>
      <c r="G74" s="2">
        <v>380</v>
      </c>
      <c r="H74" s="2">
        <f>(G74*0.03)+G74</f>
        <v>391.4</v>
      </c>
      <c r="I74" s="2">
        <f>(H74*0.03)+H74</f>
        <v>403.142</v>
      </c>
      <c r="J74" s="2">
        <f>(I74*0.03)+I74</f>
        <v>415.23626</v>
      </c>
      <c r="K74" s="2">
        <f>(J74*0.03)+J74</f>
        <v>427.6933478</v>
      </c>
    </row>
    <row r="75" spans="1:11" ht="12.75">
      <c r="A75" s="1"/>
      <c r="B75" s="1"/>
      <c r="C75" s="1"/>
      <c r="D75" s="1"/>
      <c r="E75" s="1" t="s">
        <v>68</v>
      </c>
      <c r="F75" s="1"/>
      <c r="G75" s="2">
        <v>2000</v>
      </c>
      <c r="H75" s="2">
        <v>3000</v>
      </c>
      <c r="I75" s="2">
        <v>4800</v>
      </c>
      <c r="J75" s="2">
        <v>0</v>
      </c>
      <c r="K75" s="2">
        <v>0</v>
      </c>
    </row>
    <row r="76" spans="1:11" ht="13.5" thickBot="1">
      <c r="A76" s="1"/>
      <c r="B76" s="1"/>
      <c r="C76" s="1"/>
      <c r="D76" s="1"/>
      <c r="E76" s="1" t="s">
        <v>66</v>
      </c>
      <c r="F76" s="1"/>
      <c r="G76" s="3">
        <v>23000</v>
      </c>
      <c r="H76" s="3">
        <v>23000</v>
      </c>
      <c r="I76" s="3">
        <v>25000</v>
      </c>
      <c r="J76" s="3">
        <v>25000</v>
      </c>
      <c r="K76" s="3">
        <v>25000</v>
      </c>
    </row>
    <row r="77" spans="1:11" ht="13.5" thickBot="1">
      <c r="A77" s="1"/>
      <c r="B77" s="1"/>
      <c r="C77" s="1"/>
      <c r="D77" s="1" t="s">
        <v>5</v>
      </c>
      <c r="E77" s="1"/>
      <c r="F77" s="1"/>
      <c r="G77" s="4">
        <f>ROUND(G16+G30+G44+G56+G61+SUM(G69:G76),5)</f>
        <v>150891</v>
      </c>
      <c r="H77" s="4">
        <f>ROUND(H16+H30+H44+H56+H61+SUM(H69:H76),5)</f>
        <v>161946.63</v>
      </c>
      <c r="I77" s="4">
        <f>ROUND(I16+I30+I44+I56+I61+SUM(I69:I76),5)</f>
        <v>158298.0009</v>
      </c>
      <c r="J77" s="4">
        <f>ROUND(J16+J30+J44+J56+J61+SUM(J69:J76),5)</f>
        <v>163917.64636</v>
      </c>
      <c r="K77" s="4">
        <f>ROUND(K16+K30+K44+K56+K61+SUM(K69:K76),5)</f>
        <v>156082.52431</v>
      </c>
    </row>
    <row r="78" spans="1:11" ht="25.5" customHeight="1" thickBot="1">
      <c r="A78" s="1"/>
      <c r="B78" s="1" t="s">
        <v>6</v>
      </c>
      <c r="C78" s="1"/>
      <c r="D78" s="1"/>
      <c r="E78" s="1"/>
      <c r="F78" s="1"/>
      <c r="G78" s="4">
        <f>ROUND(G2+G15-G77,5)</f>
        <v>3509</v>
      </c>
      <c r="H78" s="4">
        <f>ROUND(H2+H15-H77,5)</f>
        <v>1953.37</v>
      </c>
      <c r="I78" s="4">
        <f>ROUND(I2+I15-I77,5)</f>
        <v>1101.9991</v>
      </c>
      <c r="J78" s="4">
        <f>ROUND(J2+J15-J77,5)</f>
        <v>5482.35364</v>
      </c>
      <c r="K78" s="4">
        <f>ROUND(K2+K15-K77,5)</f>
        <v>5317.47569</v>
      </c>
    </row>
    <row r="79" spans="1:11" s="6" customFormat="1" ht="25.5" customHeight="1" thickBot="1">
      <c r="A79" s="1" t="s">
        <v>7</v>
      </c>
      <c r="B79" s="1"/>
      <c r="C79" s="1"/>
      <c r="D79" s="1"/>
      <c r="E79" s="1"/>
      <c r="F79" s="1"/>
      <c r="G79" s="5">
        <f>G78</f>
        <v>3509</v>
      </c>
      <c r="H79" s="5">
        <f>H78</f>
        <v>1953.37</v>
      </c>
      <c r="I79" s="5">
        <f>I78</f>
        <v>1101.9991</v>
      </c>
      <c r="J79" s="5">
        <f>J78</f>
        <v>5482.35364</v>
      </c>
      <c r="K79" s="5">
        <f>K78</f>
        <v>5317.47569</v>
      </c>
    </row>
    <row r="80" ht="13.5" thickTop="1"/>
  </sheetData>
  <sheetProtection/>
  <printOptions/>
  <pageMargins left="0.75" right="0.75" top="1" bottom="1" header="0.25" footer="0.5"/>
  <pageSetup orientation="portrait" r:id="rId1"/>
  <headerFooter alignWithMargins="0">
    <oddHeader>&amp;C&amp;"Arial,Bold"&amp;12 Mitchell Farm Equine Retirement, Inc.
&amp;14Five Year Budget
&amp;10 January 1, 2012 through December 31,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daryl tropea</cp:lastModifiedBy>
  <cp:lastPrinted>2011-11-07T17:04:45Z</cp:lastPrinted>
  <dcterms:created xsi:type="dcterms:W3CDTF">2011-11-05T18:04:30Z</dcterms:created>
  <dcterms:modified xsi:type="dcterms:W3CDTF">2020-01-18T12:26:22Z</dcterms:modified>
  <cp:category/>
  <cp:version/>
  <cp:contentType/>
  <cp:contentStatus/>
</cp:coreProperties>
</file>